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A98BE70F-EC05-40DD-92A7-A2FAC7BA35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5" l="1"/>
  <c r="N14" i="5"/>
  <c r="M14" i="5"/>
  <c r="L14" i="5"/>
  <c r="J14" i="5"/>
  <c r="J10" i="5"/>
  <c r="AQ10" i="5"/>
  <c r="AP10" i="5"/>
  <c r="AO10" i="5"/>
  <c r="AN10" i="5"/>
  <c r="AM10" i="5"/>
  <c r="AE10" i="5"/>
  <c r="AD10" i="5"/>
  <c r="AC10" i="5"/>
  <c r="AB10" i="5"/>
  <c r="AA10" i="5"/>
  <c r="W10" i="5"/>
  <c r="U10" i="5"/>
  <c r="T10" i="5"/>
  <c r="S10" i="5"/>
  <c r="R10" i="5"/>
  <c r="Q10" i="5"/>
  <c r="K10" i="5"/>
  <c r="I10" i="5"/>
  <c r="H10" i="5"/>
  <c r="G10" i="5"/>
  <c r="F10" i="5"/>
  <c r="E10" i="5"/>
  <c r="AS4" i="5"/>
  <c r="AG4" i="5"/>
  <c r="AG10" i="5" s="1"/>
  <c r="AF10" i="5" l="1"/>
  <c r="AS10" i="5"/>
  <c r="AR10" i="5" s="1"/>
  <c r="K14" i="5" l="1"/>
  <c r="F14" i="5"/>
  <c r="I15" i="5"/>
  <c r="G15" i="5"/>
  <c r="E15" i="5"/>
  <c r="I14" i="5"/>
  <c r="H14" i="5"/>
  <c r="G14" i="5"/>
  <c r="G16" i="5" s="1"/>
  <c r="E14" i="5"/>
  <c r="E16" i="5" s="1"/>
  <c r="I16" i="5" l="1"/>
  <c r="O16" i="5" s="1"/>
  <c r="K15" i="5"/>
  <c r="K16" i="5" s="1"/>
  <c r="F15" i="5"/>
  <c r="F16" i="5" s="1"/>
  <c r="H15" i="5"/>
  <c r="M15" i="5" s="1"/>
  <c r="L15" i="5"/>
  <c r="O15" i="5"/>
  <c r="J16" i="5" l="1"/>
  <c r="J15" i="5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<sst xmlns="http://schemas.openxmlformats.org/spreadsheetml/2006/main" count="82" uniqueCount="36">
  <si>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</si>
  <si>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</si>
  <si>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</si>
  <si>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</si>
  <si>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</si>
  <si>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</si>
  <si>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</si>
  <si>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</si>
  <si>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</si>
  <si>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</si>
  <si>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</si>
  <si>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</si>
  <si>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</si>
  <si>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</si>
  <si>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</si>
  <si>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</si>
  <si>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</si>
  <si>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</si>
  <si>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</si>
  <si>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</si>
  <si>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</si>
  <si>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</si>
  <si>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</si>
  <si>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</si>
  <si>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Eetu Mutikainen</t>
  </si>
  <si>
    <t>3.</t>
  </si>
  <si>
    <t>JoKo  2</t>
  </si>
  <si>
    <t>18.8.2001   Hämeenlinna</t>
  </si>
  <si>
    <t>JoKo = Jokioisten Koetus  (1902),  kasvattajaseura</t>
  </si>
  <si>
    <t>7.</t>
  </si>
  <si>
    <t>11.</t>
  </si>
  <si>
    <t>9.</t>
  </si>
  <si>
    <t>JoKo Jun</t>
  </si>
  <si>
    <t>JoKo Jun = Jokioisten Koetus Juniorit  (2018)</t>
  </si>
  <si>
    <t>12.</t>
  </si>
  <si>
    <t>LP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</si>
</sst>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3" t="s">
        <v>24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2018</v>
      </c>
      <c r="Y4" s="12" t="s">
        <v>25</v>
      </c>
      <c r="Z4" s="1" t="s">
        <v>26</v>
      </c>
      <c r="AA4" s="12">
        <v>13</v>
      </c>
      <c r="AB4" s="12">
        <v>1</v>
      </c>
      <c r="AC4" s="12">
        <v>7</v>
      </c>
      <c r="AD4" s="12">
        <v>4</v>
      </c>
      <c r="AE4" s="12">
        <v>27</v>
      </c>
      <c r="AF4" s="64">
        <v>0.42849999999999999</v>
      </c>
      <c r="AG4" s="65">
        <f>PRODUCT(AE4/AF4)</f>
        <v>63.010501750291716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2</v>
      </c>
      <c r="AR4" s="57">
        <v>0.25</v>
      </c>
      <c r="AS4" s="10">
        <f>PRODUCT(AQ4/AR4)</f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2019</v>
      </c>
      <c r="Y5" s="12" t="s">
        <v>29</v>
      </c>
      <c r="Z5" s="1" t="s">
        <v>32</v>
      </c>
      <c r="AA5" s="12">
        <v>16</v>
      </c>
      <c r="AB5" s="12">
        <v>2</v>
      </c>
      <c r="AC5" s="12">
        <v>15</v>
      </c>
      <c r="AD5" s="12">
        <v>6</v>
      </c>
      <c r="AE5" s="12">
        <v>41</v>
      </c>
      <c r="AF5" s="64">
        <v>0.41</v>
      </c>
      <c r="AG5" s="18">
        <v>100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57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2020</v>
      </c>
      <c r="Y6" s="12" t="s">
        <v>30</v>
      </c>
      <c r="Z6" s="1" t="s">
        <v>32</v>
      </c>
      <c r="AA6" s="12">
        <v>8</v>
      </c>
      <c r="AB6" s="12">
        <v>0</v>
      </c>
      <c r="AC6" s="12">
        <v>4</v>
      </c>
      <c r="AD6" s="12">
        <v>2</v>
      </c>
      <c r="AE6" s="12">
        <v>17</v>
      </c>
      <c r="AF6" s="31">
        <v>0.32069999999999999</v>
      </c>
      <c r="AG6" s="18">
        <v>53</v>
      </c>
      <c r="AH6" s="39"/>
      <c r="AI6" s="7"/>
      <c r="AJ6" s="7"/>
      <c r="AK6" s="7"/>
      <c r="AL6" s="10"/>
      <c r="AM6" s="12"/>
      <c r="AN6" s="12"/>
      <c r="AO6" s="12"/>
      <c r="AP6" s="12"/>
      <c r="AQ6" s="12"/>
      <c r="AR6" s="57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66">
        <v>2021</v>
      </c>
      <c r="Y7" s="66" t="s">
        <v>29</v>
      </c>
      <c r="Z7" s="1" t="s">
        <v>32</v>
      </c>
      <c r="AA7" s="66">
        <v>16</v>
      </c>
      <c r="AB7" s="66">
        <v>0</v>
      </c>
      <c r="AC7" s="66">
        <v>4</v>
      </c>
      <c r="AD7" s="66">
        <v>16</v>
      </c>
      <c r="AE7" s="66">
        <v>57</v>
      </c>
      <c r="AF7" s="67">
        <v>0.56999999999999995</v>
      </c>
      <c r="AG7" s="68">
        <v>100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57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66">
        <v>2022</v>
      </c>
      <c r="Y8" s="66" t="s">
        <v>31</v>
      </c>
      <c r="Z8" s="69" t="s">
        <v>32</v>
      </c>
      <c r="AA8" s="66">
        <v>17</v>
      </c>
      <c r="AB8" s="66">
        <v>1</v>
      </c>
      <c r="AC8" s="66">
        <v>8</v>
      </c>
      <c r="AD8" s="66">
        <v>15</v>
      </c>
      <c r="AE8" s="66">
        <v>75</v>
      </c>
      <c r="AF8" s="67">
        <v>0.59060000000000001</v>
      </c>
      <c r="AG8" s="68">
        <v>127</v>
      </c>
      <c r="AH8" s="39"/>
      <c r="AI8" s="7"/>
      <c r="AJ8" s="7"/>
      <c r="AK8" s="7"/>
      <c r="AL8" s="10"/>
      <c r="AM8" s="12"/>
      <c r="AN8" s="12"/>
      <c r="AO8" s="12"/>
      <c r="AP8" s="12"/>
      <c r="AQ8" s="12"/>
      <c r="AR8" s="57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5" customHeight="1" x14ac:dyDescent="0.25">
      <c r="A9" s="16"/>
      <c r="B9" s="12">
        <v>2023</v>
      </c>
      <c r="C9" s="12" t="s">
        <v>34</v>
      </c>
      <c r="D9" s="70" t="s">
        <v>35</v>
      </c>
      <c r="E9" s="66">
        <v>9</v>
      </c>
      <c r="F9" s="66">
        <v>0</v>
      </c>
      <c r="G9" s="12">
        <v>0</v>
      </c>
      <c r="H9" s="66">
        <v>1</v>
      </c>
      <c r="I9" s="66">
        <v>11</v>
      </c>
      <c r="J9" s="71">
        <v>0.37929999999999997</v>
      </c>
      <c r="K9" s="72">
        <v>29</v>
      </c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2023</v>
      </c>
      <c r="Y9" s="12" t="s">
        <v>29</v>
      </c>
      <c r="Z9" s="1" t="s">
        <v>32</v>
      </c>
      <c r="AA9" s="12">
        <v>11</v>
      </c>
      <c r="AB9" s="12">
        <v>0</v>
      </c>
      <c r="AC9" s="12">
        <v>6</v>
      </c>
      <c r="AD9" s="12">
        <v>9</v>
      </c>
      <c r="AE9" s="12">
        <v>43</v>
      </c>
      <c r="AF9" s="64">
        <v>0.72881355932203384</v>
      </c>
      <c r="AG9" s="10">
        <v>59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57"/>
      <c r="AS9" s="1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59" t="s">
        <v>13</v>
      </c>
      <c r="C10" s="60"/>
      <c r="D10" s="61"/>
      <c r="E10" s="35">
        <f>SUM(E4:E9)</f>
        <v>9</v>
      </c>
      <c r="F10" s="35">
        <f t="shared" ref="F10:I10" si="0">SUM(F4:F9)</f>
        <v>0</v>
      </c>
      <c r="G10" s="35">
        <f t="shared" si="0"/>
        <v>0</v>
      </c>
      <c r="H10" s="35">
        <f t="shared" si="0"/>
        <v>1</v>
      </c>
      <c r="I10" s="35">
        <f t="shared" si="0"/>
        <v>11</v>
      </c>
      <c r="J10" s="36">
        <f>PRODUCT(I10/K10)</f>
        <v>0.37931034482758619</v>
      </c>
      <c r="K10" s="20">
        <f>SUM(K9:K9)</f>
        <v>29</v>
      </c>
      <c r="L10" s="17"/>
      <c r="M10" s="28"/>
      <c r="N10" s="40"/>
      <c r="O10" s="41"/>
      <c r="P10" s="10"/>
      <c r="Q10" s="35">
        <f>SUM(Q4:Q9)</f>
        <v>0</v>
      </c>
      <c r="R10" s="35">
        <f t="shared" ref="R10:U10" si="1">SUM(R4:R9)</f>
        <v>0</v>
      </c>
      <c r="S10" s="35">
        <f t="shared" si="1"/>
        <v>0</v>
      </c>
      <c r="T10" s="35">
        <f t="shared" si="1"/>
        <v>0</v>
      </c>
      <c r="U10" s="35">
        <f t="shared" si="1"/>
        <v>0</v>
      </c>
      <c r="V10" s="15">
        <v>0</v>
      </c>
      <c r="W10" s="20">
        <f>SUM(W9:W9)</f>
        <v>0</v>
      </c>
      <c r="X10" s="62" t="s">
        <v>13</v>
      </c>
      <c r="Y10" s="11"/>
      <c r="Z10" s="9"/>
      <c r="AA10" s="35">
        <f>SUM(AA4:AA9)</f>
        <v>81</v>
      </c>
      <c r="AB10" s="35">
        <f t="shared" ref="AB10:AG10" si="2">SUM(AB4:AB9)</f>
        <v>4</v>
      </c>
      <c r="AC10" s="35">
        <f t="shared" si="2"/>
        <v>44</v>
      </c>
      <c r="AD10" s="35">
        <f t="shared" si="2"/>
        <v>52</v>
      </c>
      <c r="AE10" s="35">
        <f t="shared" si="2"/>
        <v>260</v>
      </c>
      <c r="AF10" s="36">
        <f>PRODUCT(AE10/AG10)</f>
        <v>0.51791745211204421</v>
      </c>
      <c r="AG10" s="20">
        <f t="shared" si="2"/>
        <v>502.01050175029172</v>
      </c>
      <c r="AH10" s="17"/>
      <c r="AI10" s="28"/>
      <c r="AJ10" s="40"/>
      <c r="AK10" s="41"/>
      <c r="AL10" s="10"/>
      <c r="AM10" s="35">
        <f>SUM(AM4:AM9)</f>
        <v>2</v>
      </c>
      <c r="AN10" s="35">
        <f t="shared" ref="AN10:AQ10" si="3">SUM(AN4:AN9)</f>
        <v>0</v>
      </c>
      <c r="AO10" s="35">
        <f t="shared" si="3"/>
        <v>0</v>
      </c>
      <c r="AP10" s="35">
        <f t="shared" si="3"/>
        <v>0</v>
      </c>
      <c r="AQ10" s="35">
        <f t="shared" si="3"/>
        <v>2</v>
      </c>
      <c r="AR10" s="36">
        <f>PRODUCT(AQ10/AS10)</f>
        <v>0.25</v>
      </c>
      <c r="AS10" s="38">
        <f t="shared" ref="AS10" si="4">SUM(AS4:AS9)</f>
        <v>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7"/>
      <c r="K11" s="18"/>
      <c r="L11" s="10"/>
      <c r="M11" s="10"/>
      <c r="N11" s="10"/>
      <c r="O11" s="10"/>
      <c r="P11" s="16"/>
      <c r="Q11" s="16"/>
      <c r="R11" s="16"/>
      <c r="S11" s="16"/>
      <c r="T11" s="16"/>
      <c r="U11" s="10"/>
      <c r="V11" s="10"/>
      <c r="W11" s="18"/>
      <c r="X11" s="16"/>
      <c r="Y11" s="16"/>
      <c r="Z11" s="16"/>
      <c r="AA11" s="16"/>
      <c r="AB11" s="16"/>
      <c r="AC11" s="16"/>
      <c r="AD11" s="16"/>
      <c r="AE11" s="16"/>
      <c r="AF11" s="37"/>
      <c r="AG11" s="18"/>
      <c r="AH11" s="10"/>
      <c r="AI11" s="10"/>
      <c r="AJ11" s="10"/>
      <c r="AK11" s="10"/>
      <c r="AL11" s="16"/>
      <c r="AM11" s="16"/>
      <c r="AN11" s="16"/>
      <c r="AO11" s="16"/>
      <c r="AP11" s="16"/>
      <c r="AQ11" s="10"/>
      <c r="AR11" s="10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6" t="s">
        <v>16</v>
      </c>
      <c r="C12" s="47"/>
      <c r="D12" s="48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6"/>
      <c r="R12" s="16" t="s">
        <v>10</v>
      </c>
      <c r="S12" s="16"/>
      <c r="T12" s="52" t="s">
        <v>28</v>
      </c>
      <c r="U12" s="10"/>
      <c r="V12" s="18"/>
      <c r="W12" s="18"/>
      <c r="X12" s="18"/>
      <c r="Y12" s="18"/>
      <c r="Z12" s="18"/>
      <c r="AA12" s="18"/>
      <c r="AB12" s="18"/>
      <c r="AC12" s="16"/>
      <c r="AD12" s="16"/>
      <c r="AE12" s="16"/>
      <c r="AF12" s="16"/>
      <c r="AG12" s="16"/>
      <c r="AH12" s="16"/>
      <c r="AI12" s="16"/>
      <c r="AJ12" s="16"/>
      <c r="AK12" s="16"/>
      <c r="AM12" s="18"/>
      <c r="AN12" s="18"/>
      <c r="AO12" s="18"/>
      <c r="AP12" s="18"/>
      <c r="AQ12" s="18"/>
      <c r="AR12" s="18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15</v>
      </c>
      <c r="C13" s="3"/>
      <c r="D13" s="50"/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58">
        <v>0</v>
      </c>
      <c r="K13" s="16"/>
      <c r="L13" s="51">
        <v>0</v>
      </c>
      <c r="M13" s="51">
        <v>0</v>
      </c>
      <c r="N13" s="51">
        <v>0</v>
      </c>
      <c r="O13" s="51">
        <v>0</v>
      </c>
      <c r="Q13" s="16"/>
      <c r="R13" s="16"/>
      <c r="S13" s="16"/>
      <c r="T13" s="52" t="s">
        <v>33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2" t="s">
        <v>11</v>
      </c>
      <c r="C14" s="33"/>
      <c r="D14" s="34"/>
      <c r="E14" s="45">
        <f>PRODUCT(E10+Q10)</f>
        <v>9</v>
      </c>
      <c r="F14" s="45">
        <f>PRODUCT(F10+R10)</f>
        <v>0</v>
      </c>
      <c r="G14" s="45">
        <f>PRODUCT(G10+S10)</f>
        <v>0</v>
      </c>
      <c r="H14" s="45">
        <f>PRODUCT(H10+T10)</f>
        <v>1</v>
      </c>
      <c r="I14" s="45">
        <f>PRODUCT(I10+U10)</f>
        <v>11</v>
      </c>
      <c r="J14" s="58">
        <f>PRODUCT(I14/K14)</f>
        <v>0.37931034482758619</v>
      </c>
      <c r="K14" s="16">
        <f>PRODUCT(K10+W10)</f>
        <v>29</v>
      </c>
      <c r="L14" s="51">
        <f>PRODUCT((F14+G14)/E14)</f>
        <v>0</v>
      </c>
      <c r="M14" s="51">
        <f>PRODUCT(H14/E14)</f>
        <v>0.1111111111111111</v>
      </c>
      <c r="N14" s="51">
        <f>PRODUCT((F14+G14+H14)/E14)</f>
        <v>0.1111111111111111</v>
      </c>
      <c r="O14" s="51">
        <f>PRODUCT(I14/E14)</f>
        <v>1.2222222222222223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9" t="s">
        <v>12</v>
      </c>
      <c r="C15" s="30"/>
      <c r="D15" s="29"/>
      <c r="E15" s="45">
        <f>PRODUCT(AA10+AM10)</f>
        <v>83</v>
      </c>
      <c r="F15" s="45">
        <f>PRODUCT(AB10+AN10)</f>
        <v>4</v>
      </c>
      <c r="G15" s="45">
        <f>PRODUCT(AC10+AO10)</f>
        <v>44</v>
      </c>
      <c r="H15" s="45">
        <f>PRODUCT(AD10+AP10)</f>
        <v>52</v>
      </c>
      <c r="I15" s="45">
        <f>PRODUCT(AE10+AQ10)</f>
        <v>262</v>
      </c>
      <c r="J15" s="58">
        <f>PRODUCT(I15/K15)</f>
        <v>0.51371491194955599</v>
      </c>
      <c r="K15" s="10">
        <f>PRODUCT(AG10+AS10)</f>
        <v>510.01050175029172</v>
      </c>
      <c r="L15" s="51">
        <f>PRODUCT((F15+G15)/E15)</f>
        <v>0.57831325301204817</v>
      </c>
      <c r="M15" s="51">
        <f>PRODUCT(H15/E15)</f>
        <v>0.62650602409638556</v>
      </c>
      <c r="N15" s="51">
        <f>PRODUCT((F15+G15+H15)/E15)</f>
        <v>1.2048192771084338</v>
      </c>
      <c r="O15" s="51">
        <f>PRODUCT(I15/E15)</f>
        <v>3.1566265060240966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2" t="s">
        <v>13</v>
      </c>
      <c r="C16" s="43"/>
      <c r="D16" s="44"/>
      <c r="E16" s="45">
        <f>SUM(E13:E15)</f>
        <v>92</v>
      </c>
      <c r="F16" s="45">
        <f t="shared" ref="F16:I16" si="5">SUM(F13:F15)</f>
        <v>4</v>
      </c>
      <c r="G16" s="45">
        <f t="shared" si="5"/>
        <v>44</v>
      </c>
      <c r="H16" s="45">
        <f t="shared" si="5"/>
        <v>53</v>
      </c>
      <c r="I16" s="45">
        <f t="shared" si="5"/>
        <v>273</v>
      </c>
      <c r="J16" s="58">
        <f>PRODUCT(I16/K16)</f>
        <v>0.50648363828442278</v>
      </c>
      <c r="K16" s="16">
        <f>SUM(K13:K15)</f>
        <v>539.01050175029172</v>
      </c>
      <c r="L16" s="51">
        <f>PRODUCT((F16+G16)/E16)</f>
        <v>0.52173913043478259</v>
      </c>
      <c r="M16" s="51">
        <f>PRODUCT(H16/E16)</f>
        <v>0.57608695652173914</v>
      </c>
      <c r="N16" s="51">
        <f>PRODUCT((F16+G16+H16)/E16)</f>
        <v>1.0978260869565217</v>
      </c>
      <c r="O16" s="51">
        <f>PRODUCT(I16/E16)</f>
        <v>2.9673913043478262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0"/>
      <c r="AL181" s="10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</sheetData>
  <sortState xmlns:xlrd2="http://schemas.microsoft.com/office/spreadsheetml/2017/richdata2" ref="X8:AJ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2023-09-04T16:05:21Z</dcterms:modified>
</cp:coreProperties>
</file>